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lyo\AppData\Local\Temp\1\Workshare\i3ueyxzq.gns\1\"/>
    </mc:Choice>
  </mc:AlternateContent>
  <bookViews>
    <workbookView xWindow="0" yWindow="0" windowWidth="20490" windowHeight="7515"/>
  </bookViews>
  <sheets>
    <sheet name="Data" sheetId="1" r:id="rId1"/>
    <sheet name="Chart" sheetId="2" r:id="rId2"/>
  </sheets>
  <definedNames>
    <definedName name="rngActRemaining">OFFSET(Data!$C$2,0,0,Data!$I$11)</definedName>
    <definedName name="rngDailyReviewed">OFFSET(Data!$D$2,0,0,Data!$I$11)</definedName>
    <definedName name="rngDateLabels">OFFSET(Data!$A$2,0,0,Data!$I$11)</definedName>
    <definedName name="rngProjRemaining">OFFSET(Data!$B$2,0,0,Data!$I$11)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C2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3" i="1"/>
  <c r="D2" i="1"/>
  <c r="B2" i="1"/>
  <c r="B3" i="1" s="1"/>
  <c r="B4" i="1" s="1"/>
  <c r="B5" i="1" l="1"/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I11" i="1" l="1"/>
</calcChain>
</file>

<file path=xl/sharedStrings.xml><?xml version="1.0" encoding="utf-8"?>
<sst xmlns="http://schemas.openxmlformats.org/spreadsheetml/2006/main" count="22" uniqueCount="21">
  <si>
    <t>Date</t>
  </si>
  <si>
    <t>Projected Remaining</t>
  </si>
  <si>
    <t>Actual Remaining</t>
  </si>
  <si>
    <t>Daily Reviewed</t>
  </si>
  <si>
    <t>Estimated Docs/Hr</t>
  </si>
  <si>
    <t>Total Team Size</t>
  </si>
  <si>
    <t>Hours Per Day</t>
  </si>
  <si>
    <t>Working Saturday</t>
  </si>
  <si>
    <t>Working Sunday</t>
  </si>
  <si>
    <t>Yes</t>
  </si>
  <si>
    <t>No</t>
  </si>
  <si>
    <t>Calculation Settings</t>
  </si>
  <si>
    <t>Total Population</t>
  </si>
  <si>
    <t>Total  Reviewed</t>
  </si>
  <si>
    <t>Last Graph Row</t>
  </si>
  <si>
    <t>Chart Settings</t>
  </si>
  <si>
    <t>Slow Start (50% d1, 75% d2)</t>
  </si>
  <si>
    <t>Usage</t>
  </si>
  <si>
    <t>6) Do not change values or formulas in grey calculated cells.</t>
  </si>
  <si>
    <t>First Day</t>
  </si>
  <si>
    <t>1) Enter desired Calculation Settings.
2) Enter total review population in E2.
3) Copy Total Population value down until it ends on same day as first 0 on projected remaining value.
5) Update total reviewed with each day's review metrics.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</si>
</sst>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3" xfId="0" applyBorder="1"/>
    <xf numFmtId="0" fontId="1" fillId="2" borderId="7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3" fontId="0" fillId="3" borderId="10" xfId="0" applyNumberFormat="1" applyFill="1" applyBorder="1"/>
    <xf numFmtId="3" fontId="0" fillId="3" borderId="0" xfId="0" applyNumberFormat="1" applyFill="1" applyBorder="1"/>
    <xf numFmtId="3" fontId="0" fillId="3" borderId="11" xfId="0" applyNumberFormat="1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0" xfId="0" applyFill="1" applyBorder="1" applyAlignment="1">
      <alignment vertical="top" wrapText="1"/>
    </xf>
    <xf numFmtId="0" fontId="0" fillId="0" borderId="5" xfId="0" applyFill="1" applyBorder="1"/>
    <xf numFmtId="14" fontId="0" fillId="3" borderId="1" xfId="0" applyNumberFormat="1" applyFill="1" applyBorder="1"/>
    <xf numFmtId="14" fontId="0" fillId="3" borderId="3" xfId="0" applyNumberFormat="1" applyFill="1" applyBorder="1"/>
    <xf numFmtId="14" fontId="0" fillId="3" borderId="5" xfId="0" applyNumberFormat="1" applyFill="1" applyBorder="1"/>
    <xf numFmtId="3" fontId="0" fillId="0" borderId="10" xfId="0" applyNumberFormat="1" applyBorder="1" applyProtection="1">
      <protection locked="0"/>
    </xf>
    <xf numFmtId="3" fontId="0" fillId="0" borderId="2" xfId="0" applyNumberFormat="1" applyBorder="1" applyProtection="1">
      <protection locked="0"/>
    </xf>
    <xf numFmtId="3" fontId="0" fillId="0" borderId="0" xfId="0" applyNumberFormat="1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11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14" fontId="0" fillId="0" borderId="6" xfId="0" applyNumberFormat="1" applyBorder="1" applyProtection="1">
      <protection locked="0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4" Type="http://schemas.openxmlformats.org/officeDocument/2006/relationships/styles" Target="styles.xml" />
  <Relationship Id="rId5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6" Type="http://schemas.openxmlformats.org/officeDocument/2006/relationships/calcChain" Target="calcChain.xml" />
</Relationships>
</file>

<file path=xl/charts/_rels/chart1.xml.rels>&#65279;<?xml version="1.0" encoding="UTF-8" standalone="yes"?>
<Relationships xmlns="http://schemas.openxmlformats.org/package/2006/relationships">
  <Relationship Id="rId2" Type="http://schemas.microsoft.com/office/2011/relationships/chartColorStyle" Target="colors1.xml" />
  <Relationship Id="rId1" Type="http://schemas.microsoft.com/office/2011/relationships/chartStyle" Target="style1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Project</a:t>
            </a:r>
            <a:r>
              <a:rPr lang="en-US" baseline="0"/>
              <a:t> Burndown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Data!$D$1</c:f>
              <c:strCache>
                <c:ptCount val="1"/>
                <c:pt idx="0">
                  <c:v>Daily Reviewed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numRef>
              <c:f>Data!$A$2:$A$17</c:f>
              <c:numCache>
                <c:formatCode>m/d/yyyy</c:formatCode>
                <c:ptCount val="16"/>
                <c:pt idx="0">
                  <c:v>42552</c:v>
                </c:pt>
                <c:pt idx="1">
                  <c:v>42553</c:v>
                </c:pt>
                <c:pt idx="2">
                  <c:v>42554</c:v>
                </c:pt>
                <c:pt idx="3">
                  <c:v>42555</c:v>
                </c:pt>
                <c:pt idx="4">
                  <c:v>42556</c:v>
                </c:pt>
                <c:pt idx="5">
                  <c:v>42557</c:v>
                </c:pt>
                <c:pt idx="6">
                  <c:v>42558</c:v>
                </c:pt>
                <c:pt idx="7">
                  <c:v>42559</c:v>
                </c:pt>
                <c:pt idx="8">
                  <c:v>42560</c:v>
                </c:pt>
                <c:pt idx="9">
                  <c:v>42561</c:v>
                </c:pt>
                <c:pt idx="10">
                  <c:v>42562</c:v>
                </c:pt>
                <c:pt idx="11">
                  <c:v>42563</c:v>
                </c:pt>
                <c:pt idx="12">
                  <c:v>42564</c:v>
                </c:pt>
                <c:pt idx="13">
                  <c:v>42565</c:v>
                </c:pt>
                <c:pt idx="14">
                  <c:v>42566</c:v>
                </c:pt>
                <c:pt idx="15">
                  <c:v>42567</c:v>
                </c:pt>
              </c:numCache>
            </c:numRef>
          </c:cat>
          <c:val>
            <c:numRef>
              <c:f>[0]!rngDailyReviewed</c:f>
              <c:numCache>
                <c:formatCode>#,##0</c:formatCode>
                <c:ptCount val="17"/>
                <c:pt idx="0">
                  <c:v>0</c:v>
                </c:pt>
                <c:pt idx="1">
                  <c:v>10000</c:v>
                </c:pt>
                <c:pt idx="2">
                  <c:v>0</c:v>
                </c:pt>
                <c:pt idx="3">
                  <c:v>12500</c:v>
                </c:pt>
                <c:pt idx="4">
                  <c:v>12500</c:v>
                </c:pt>
                <c:pt idx="5">
                  <c:v>6000</c:v>
                </c:pt>
                <c:pt idx="6">
                  <c:v>14000</c:v>
                </c:pt>
                <c:pt idx="7">
                  <c:v>15000</c:v>
                </c:pt>
                <c:pt idx="8">
                  <c:v>20000</c:v>
                </c:pt>
                <c:pt idx="9">
                  <c:v>0</c:v>
                </c:pt>
                <c:pt idx="10">
                  <c:v>30000</c:v>
                </c:pt>
                <c:pt idx="11">
                  <c:v>30000</c:v>
                </c:pt>
                <c:pt idx="12">
                  <c:v>20000</c:v>
                </c:pt>
                <c:pt idx="13">
                  <c:v>10000</c:v>
                </c:pt>
                <c:pt idx="14">
                  <c:v>10000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058392"/>
        <c:axId val="181058000"/>
      </c:barChart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Projected Remaining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[0]!rngDateLabels</c:f>
              <c:numCache>
                <c:formatCode>m/d/yyyy</c:formatCode>
                <c:ptCount val="17"/>
                <c:pt idx="0">
                  <c:v>42552</c:v>
                </c:pt>
                <c:pt idx="1">
                  <c:v>42553</c:v>
                </c:pt>
                <c:pt idx="2">
                  <c:v>42554</c:v>
                </c:pt>
                <c:pt idx="3">
                  <c:v>42555</c:v>
                </c:pt>
                <c:pt idx="4">
                  <c:v>42556</c:v>
                </c:pt>
                <c:pt idx="5">
                  <c:v>42557</c:v>
                </c:pt>
                <c:pt idx="6">
                  <c:v>42558</c:v>
                </c:pt>
                <c:pt idx="7">
                  <c:v>42559</c:v>
                </c:pt>
                <c:pt idx="8">
                  <c:v>42560</c:v>
                </c:pt>
                <c:pt idx="9">
                  <c:v>42561</c:v>
                </c:pt>
                <c:pt idx="10">
                  <c:v>42562</c:v>
                </c:pt>
                <c:pt idx="11">
                  <c:v>42563</c:v>
                </c:pt>
                <c:pt idx="12">
                  <c:v>42564</c:v>
                </c:pt>
                <c:pt idx="13">
                  <c:v>42565</c:v>
                </c:pt>
                <c:pt idx="14">
                  <c:v>42566</c:v>
                </c:pt>
                <c:pt idx="15">
                  <c:v>42567</c:v>
                </c:pt>
                <c:pt idx="16">
                  <c:v>42568</c:v>
                </c:pt>
              </c:numCache>
            </c:numRef>
          </c:cat>
          <c:val>
            <c:numRef>
              <c:f>[0]!rngProjRemaining</c:f>
              <c:numCache>
                <c:formatCode>#,##0</c:formatCode>
                <c:ptCount val="17"/>
                <c:pt idx="0">
                  <c:v>100000</c:v>
                </c:pt>
                <c:pt idx="1">
                  <c:v>85000</c:v>
                </c:pt>
                <c:pt idx="2">
                  <c:v>85000</c:v>
                </c:pt>
                <c:pt idx="3">
                  <c:v>70000</c:v>
                </c:pt>
                <c:pt idx="4">
                  <c:v>55000</c:v>
                </c:pt>
                <c:pt idx="5">
                  <c:v>40000</c:v>
                </c:pt>
                <c:pt idx="6">
                  <c:v>125000</c:v>
                </c:pt>
                <c:pt idx="7">
                  <c:v>110000</c:v>
                </c:pt>
                <c:pt idx="8">
                  <c:v>95000</c:v>
                </c:pt>
                <c:pt idx="9">
                  <c:v>85000</c:v>
                </c:pt>
                <c:pt idx="10">
                  <c:v>70000</c:v>
                </c:pt>
                <c:pt idx="11">
                  <c:v>55000</c:v>
                </c:pt>
                <c:pt idx="12">
                  <c:v>40000</c:v>
                </c:pt>
                <c:pt idx="13">
                  <c:v>25000</c:v>
                </c:pt>
                <c:pt idx="14">
                  <c:v>10000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Actual Remaining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[0]!rngDateLabels</c:f>
              <c:numCache>
                <c:formatCode>m/d/yyyy</c:formatCode>
                <c:ptCount val="17"/>
                <c:pt idx="0">
                  <c:v>42552</c:v>
                </c:pt>
                <c:pt idx="1">
                  <c:v>42553</c:v>
                </c:pt>
                <c:pt idx="2">
                  <c:v>42554</c:v>
                </c:pt>
                <c:pt idx="3">
                  <c:v>42555</c:v>
                </c:pt>
                <c:pt idx="4">
                  <c:v>42556</c:v>
                </c:pt>
                <c:pt idx="5">
                  <c:v>42557</c:v>
                </c:pt>
                <c:pt idx="6">
                  <c:v>42558</c:v>
                </c:pt>
                <c:pt idx="7">
                  <c:v>42559</c:v>
                </c:pt>
                <c:pt idx="8">
                  <c:v>42560</c:v>
                </c:pt>
                <c:pt idx="9">
                  <c:v>42561</c:v>
                </c:pt>
                <c:pt idx="10">
                  <c:v>42562</c:v>
                </c:pt>
                <c:pt idx="11">
                  <c:v>42563</c:v>
                </c:pt>
                <c:pt idx="12">
                  <c:v>42564</c:v>
                </c:pt>
                <c:pt idx="13">
                  <c:v>42565</c:v>
                </c:pt>
                <c:pt idx="14">
                  <c:v>42566</c:v>
                </c:pt>
                <c:pt idx="15">
                  <c:v>42567</c:v>
                </c:pt>
                <c:pt idx="16">
                  <c:v>42568</c:v>
                </c:pt>
              </c:numCache>
            </c:numRef>
          </c:cat>
          <c:val>
            <c:numRef>
              <c:f>[0]!rngActRemaining</c:f>
              <c:numCache>
                <c:formatCode>#,##0</c:formatCode>
                <c:ptCount val="17"/>
                <c:pt idx="0">
                  <c:v>100000</c:v>
                </c:pt>
                <c:pt idx="1">
                  <c:v>90000</c:v>
                </c:pt>
                <c:pt idx="2">
                  <c:v>90000</c:v>
                </c:pt>
                <c:pt idx="3">
                  <c:v>77500</c:v>
                </c:pt>
                <c:pt idx="4">
                  <c:v>65000</c:v>
                </c:pt>
                <c:pt idx="5">
                  <c:v>59000</c:v>
                </c:pt>
                <c:pt idx="6">
                  <c:v>145000</c:v>
                </c:pt>
                <c:pt idx="7">
                  <c:v>130000</c:v>
                </c:pt>
                <c:pt idx="8">
                  <c:v>110000</c:v>
                </c:pt>
                <c:pt idx="9">
                  <c:v>100000</c:v>
                </c:pt>
                <c:pt idx="10">
                  <c:v>70000</c:v>
                </c:pt>
                <c:pt idx="11">
                  <c:v>40000</c:v>
                </c:pt>
                <c:pt idx="12">
                  <c:v>20000</c:v>
                </c:pt>
                <c:pt idx="13">
                  <c:v>10000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65320"/>
        <c:axId val="181057608"/>
      </c:lineChart>
      <c:dateAx>
        <c:axId val="1800653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057608"/>
        <c:crosses val="autoZero"/>
        <c:auto val="1"/>
        <c:lblOffset val="100"/>
        <c:baseTimeUnit val="days"/>
      </c:dateAx>
      <c:valAx>
        <c:axId val="181057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065320"/>
        <c:crosses val="autoZero"/>
        <c:crossBetween val="between"/>
      </c:valAx>
      <c:valAx>
        <c:axId val="18105800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058392"/>
        <c:crosses val="max"/>
        <c:crossBetween val="between"/>
      </c:valAx>
      <c:dateAx>
        <c:axId val="181058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10580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0</xdr:colOff>
      <xdr:row>22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workbookViewId="0">
      <selection activeCell="E17" sqref="E17"/>
    </sheetView>
  </sheetViews>
  <sheetFormatPr defaultRowHeight="15" x14ac:dyDescent="0.25"/>
  <cols>
    <col min="1" max="1" width="10.7109375" bestFit="1" customWidth="1"/>
    <col min="2" max="2" width="19.7109375" bestFit="1" customWidth="1"/>
    <col min="3" max="3" width="16.5703125" bestFit="1" customWidth="1"/>
    <col min="4" max="4" width="14.85546875" bestFit="1" customWidth="1"/>
    <col min="5" max="5" width="16.85546875" bestFit="1" customWidth="1"/>
    <col min="6" max="6" width="16" bestFit="1" customWidth="1"/>
    <col min="8" max="8" width="25" bestFit="1" customWidth="1"/>
    <col min="9" max="9" width="9.7109375" bestFit="1" customWidth="1"/>
  </cols>
  <sheetData>
    <row r="1" spans="1:9" ht="15.75" thickBot="1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12</v>
      </c>
      <c r="F1" s="6" t="s">
        <v>13</v>
      </c>
      <c r="H1" s="35" t="s">
        <v>11</v>
      </c>
      <c r="I1" s="36"/>
    </row>
    <row r="2" spans="1:9" x14ac:dyDescent="0.25">
      <c r="A2" s="14">
        <f>I8</f>
        <v>42552</v>
      </c>
      <c r="B2" s="7">
        <f>E2</f>
        <v>100000</v>
      </c>
      <c r="C2" s="7">
        <f>E2</f>
        <v>100000</v>
      </c>
      <c r="D2" s="7">
        <f>F2</f>
        <v>0</v>
      </c>
      <c r="E2" s="17">
        <v>100000</v>
      </c>
      <c r="F2" s="18">
        <v>0</v>
      </c>
      <c r="H2" s="2" t="s">
        <v>4</v>
      </c>
      <c r="I2" s="23">
        <v>50</v>
      </c>
    </row>
    <row r="3" spans="1:9" x14ac:dyDescent="0.25">
      <c r="A3" s="15">
        <f>A2+1</f>
        <v>42553</v>
      </c>
      <c r="B3" s="8">
        <f>IF(AND(ISBLANK(E3),ISBLANK(F3)),"",IF(OR(AND(WEEKDAY(A3)&gt;1,WEEKDAY(A3)&lt;7),AND(WEEKDAY(A3)=7,$I$6="Yes"),AND(WEEKDAY(A3)=1,$I$7="Yes")),MAX(0,(B2-(IF($I$5="Yes",($I$2*0.5),$I$2)*$I$3*$I$4)+IF(AND(ISNUMBER(E3),ISNUMBER(E2)),E3-E2,0))),(B2+IF(AND(ISNUMBER(E3),ISNUMBER(E2)),E3-E2,0))))</f>
        <v>85000</v>
      </c>
      <c r="C3" s="8">
        <f>IF(AND(ISNUMBER(E3),ISNUMBER(F3)),MAX(0,E3-F3),0)</f>
        <v>90000</v>
      </c>
      <c r="D3" s="8">
        <f>IF(AND(ISNUMBER(F3),ISNUMBER(F2)),F3-F2,0)</f>
        <v>10000</v>
      </c>
      <c r="E3" s="19">
        <v>100000</v>
      </c>
      <c r="F3" s="20">
        <v>10000</v>
      </c>
      <c r="G3" s="1"/>
      <c r="H3" s="3" t="s">
        <v>5</v>
      </c>
      <c r="I3" s="24">
        <v>40</v>
      </c>
    </row>
    <row r="4" spans="1:9" x14ac:dyDescent="0.25">
      <c r="A4" s="15">
        <f t="shared" ref="A4:A67" si="0">A3+1</f>
        <v>42554</v>
      </c>
      <c r="B4" s="8">
        <f>IF(AND(ISBLANK(E4),ISBLANK(F4)),"",IF(OR(AND(WEEKDAY(A4)&gt;1,WEEKDAY(A4)&lt;7),AND(WEEKDAY(A4)=7,$I$6="Yes"),AND(WEEKDAY(A4)=1,$I$7="Yes")),MAX(0,(B3-(IF($I$5="Yes",($I$2*0.75),$I$2)*$I$3*$I$4)+IF(AND(ISNUMBER(E4),ISNUMBER(E3)),E4-E3,0))),(B3+IF(AND(ISNUMBER(E4),ISNUMBER(E3)),E4-E3,0))))</f>
        <v>85000</v>
      </c>
      <c r="C4" s="8">
        <f t="shared" ref="C4:C18" si="1">IF(AND(ISNUMBER(E4),ISNUMBER(F4)),MAX(0,E4-F4),0)</f>
        <v>90000</v>
      </c>
      <c r="D4" s="8">
        <f t="shared" ref="D4:D67" si="2">IF(AND(ISNUMBER(F4),ISNUMBER(F3)),F4-F3,0)</f>
        <v>0</v>
      </c>
      <c r="E4" s="19">
        <v>100000</v>
      </c>
      <c r="F4" s="20">
        <v>10000</v>
      </c>
      <c r="G4" s="1"/>
      <c r="H4" s="3" t="s">
        <v>6</v>
      </c>
      <c r="I4" s="24">
        <v>7.5</v>
      </c>
    </row>
    <row r="5" spans="1:9" x14ac:dyDescent="0.25">
      <c r="A5" s="15">
        <f t="shared" si="0"/>
        <v>42555</v>
      </c>
      <c r="B5" s="8">
        <f t="shared" ref="B5:B36" si="3">IF(OR(AND(WEEKDAY(A5)&gt;1,WEEKDAY(A5)&lt;7),AND(WEEKDAY(A5)=7,$I$6="Yes"),AND(WEEKDAY(A5)=1,$I$7="Yes")),MAX(0,(B4-($I$2*$I$3*$I$4)+IF(AND(ISNUMBER(E5),ISNUMBER(E4)),E5-E4,0))),(B4+IF(AND(ISNUMBER(E5),ISNUMBER(E4)),E5-E4,0)))</f>
        <v>70000</v>
      </c>
      <c r="C5" s="8">
        <f t="shared" si="1"/>
        <v>77500</v>
      </c>
      <c r="D5" s="8">
        <f t="shared" si="2"/>
        <v>12500</v>
      </c>
      <c r="E5" s="19">
        <v>100000</v>
      </c>
      <c r="F5" s="20">
        <v>22500</v>
      </c>
      <c r="G5" s="1"/>
      <c r="H5" s="3" t="s">
        <v>16</v>
      </c>
      <c r="I5" s="25" t="s">
        <v>10</v>
      </c>
    </row>
    <row r="6" spans="1:9" x14ac:dyDescent="0.25">
      <c r="A6" s="15">
        <f t="shared" si="0"/>
        <v>42556</v>
      </c>
      <c r="B6" s="8">
        <f t="shared" si="3"/>
        <v>55000</v>
      </c>
      <c r="C6" s="8">
        <f t="shared" si="1"/>
        <v>65000</v>
      </c>
      <c r="D6" s="8">
        <f t="shared" si="2"/>
        <v>12500</v>
      </c>
      <c r="E6" s="19">
        <v>100000</v>
      </c>
      <c r="F6" s="20">
        <v>35000</v>
      </c>
      <c r="G6" s="1"/>
      <c r="H6" s="3" t="s">
        <v>7</v>
      </c>
      <c r="I6" s="25" t="s">
        <v>9</v>
      </c>
    </row>
    <row r="7" spans="1:9" x14ac:dyDescent="0.25">
      <c r="A7" s="15">
        <f t="shared" si="0"/>
        <v>42557</v>
      </c>
      <c r="B7" s="8">
        <f t="shared" si="3"/>
        <v>40000</v>
      </c>
      <c r="C7" s="8">
        <f t="shared" si="1"/>
        <v>59000</v>
      </c>
      <c r="D7" s="8">
        <f t="shared" si="2"/>
        <v>6000</v>
      </c>
      <c r="E7" s="19">
        <v>100000</v>
      </c>
      <c r="F7" s="20">
        <v>41000</v>
      </c>
      <c r="G7" s="1"/>
      <c r="H7" s="3" t="s">
        <v>8</v>
      </c>
      <c r="I7" s="25" t="s">
        <v>10</v>
      </c>
    </row>
    <row r="8" spans="1:9" ht="15.75" thickBot="1" x14ac:dyDescent="0.3">
      <c r="A8" s="15">
        <f t="shared" si="0"/>
        <v>42558</v>
      </c>
      <c r="B8" s="8">
        <f t="shared" si="3"/>
        <v>125000</v>
      </c>
      <c r="C8" s="8">
        <f t="shared" si="1"/>
        <v>145000</v>
      </c>
      <c r="D8" s="8">
        <f t="shared" si="2"/>
        <v>14000</v>
      </c>
      <c r="E8" s="19">
        <v>200000</v>
      </c>
      <c r="F8" s="20">
        <v>55000</v>
      </c>
      <c r="G8" s="1"/>
      <c r="H8" s="13" t="s">
        <v>19</v>
      </c>
      <c r="I8" s="26">
        <v>42552</v>
      </c>
    </row>
    <row r="9" spans="1:9" ht="15.75" thickBot="1" x14ac:dyDescent="0.3">
      <c r="A9" s="15">
        <f t="shared" si="0"/>
        <v>42559</v>
      </c>
      <c r="B9" s="8">
        <f t="shared" si="3"/>
        <v>110000</v>
      </c>
      <c r="C9" s="8">
        <f t="shared" si="1"/>
        <v>130000</v>
      </c>
      <c r="D9" s="8">
        <f t="shared" si="2"/>
        <v>15000</v>
      </c>
      <c r="E9" s="19">
        <v>200000</v>
      </c>
      <c r="F9" s="20">
        <v>70000</v>
      </c>
      <c r="G9" s="1"/>
    </row>
    <row r="10" spans="1:9" ht="15.75" thickBot="1" x14ac:dyDescent="0.3">
      <c r="A10" s="15">
        <f t="shared" si="0"/>
        <v>42560</v>
      </c>
      <c r="B10" s="8">
        <f t="shared" si="3"/>
        <v>95000</v>
      </c>
      <c r="C10" s="8">
        <f t="shared" si="1"/>
        <v>110000</v>
      </c>
      <c r="D10" s="8">
        <f t="shared" si="2"/>
        <v>20000</v>
      </c>
      <c r="E10" s="19">
        <v>200000</v>
      </c>
      <c r="F10" s="20">
        <v>90000</v>
      </c>
      <c r="G10" s="1"/>
      <c r="H10" s="35" t="s">
        <v>15</v>
      </c>
      <c r="I10" s="36"/>
    </row>
    <row r="11" spans="1:9" ht="15.75" thickBot="1" x14ac:dyDescent="0.3">
      <c r="A11" s="15">
        <f t="shared" si="0"/>
        <v>42561</v>
      </c>
      <c r="B11" s="8">
        <f t="shared" si="3"/>
        <v>85000</v>
      </c>
      <c r="C11" s="8">
        <f t="shared" si="1"/>
        <v>100000</v>
      </c>
      <c r="D11" s="8">
        <f t="shared" si="2"/>
        <v>0</v>
      </c>
      <c r="E11" s="19">
        <v>190000</v>
      </c>
      <c r="F11" s="20">
        <v>90000</v>
      </c>
      <c r="G11" s="1"/>
      <c r="H11" s="10" t="s">
        <v>14</v>
      </c>
      <c r="I11" s="11">
        <f>MAX(MATCH(0,$B$2:$B$101,0),MATCH(0,$C$2:$C$101,0),MATCH(FALSE,INDEX(ISNUMBER($E$2:$E$101),0,0),0))+1</f>
        <v>17</v>
      </c>
    </row>
    <row r="12" spans="1:9" ht="15.75" thickBot="1" x14ac:dyDescent="0.3">
      <c r="A12" s="15">
        <f t="shared" si="0"/>
        <v>42562</v>
      </c>
      <c r="B12" s="8">
        <f t="shared" si="3"/>
        <v>70000</v>
      </c>
      <c r="C12" s="8">
        <f t="shared" si="1"/>
        <v>70000</v>
      </c>
      <c r="D12" s="8">
        <f t="shared" si="2"/>
        <v>30000</v>
      </c>
      <c r="E12" s="19">
        <v>190000</v>
      </c>
      <c r="F12" s="20">
        <v>120000</v>
      </c>
      <c r="G12" s="1"/>
    </row>
    <row r="13" spans="1:9" ht="15" customHeight="1" thickBot="1" x14ac:dyDescent="0.3">
      <c r="A13" s="15">
        <f t="shared" si="0"/>
        <v>42563</v>
      </c>
      <c r="B13" s="8">
        <f t="shared" si="3"/>
        <v>55000</v>
      </c>
      <c r="C13" s="8">
        <f t="shared" si="1"/>
        <v>40000</v>
      </c>
      <c r="D13" s="8">
        <f t="shared" si="2"/>
        <v>30000</v>
      </c>
      <c r="E13" s="19">
        <v>190000</v>
      </c>
      <c r="F13" s="20">
        <v>150000</v>
      </c>
      <c r="G13" s="1"/>
      <c r="H13" s="37" t="s">
        <v>17</v>
      </c>
      <c r="I13" s="38"/>
    </row>
    <row r="14" spans="1:9" ht="15" customHeight="1" x14ac:dyDescent="0.25">
      <c r="A14" s="15">
        <f t="shared" si="0"/>
        <v>42564</v>
      </c>
      <c r="B14" s="8">
        <f t="shared" si="3"/>
        <v>40000</v>
      </c>
      <c r="C14" s="8">
        <f t="shared" si="1"/>
        <v>20000</v>
      </c>
      <c r="D14" s="8">
        <f t="shared" si="2"/>
        <v>20000</v>
      </c>
      <c r="E14" s="19">
        <v>190000</v>
      </c>
      <c r="F14" s="20">
        <v>170000</v>
      </c>
      <c r="G14" s="1"/>
      <c r="H14" s="27" t="s">
        <v>20</v>
      </c>
      <c r="I14" s="28"/>
    </row>
    <row r="15" spans="1:9" x14ac:dyDescent="0.25">
      <c r="A15" s="15">
        <f t="shared" si="0"/>
        <v>42565</v>
      </c>
      <c r="B15" s="8">
        <f t="shared" si="3"/>
        <v>25000</v>
      </c>
      <c r="C15" s="8">
        <f t="shared" si="1"/>
        <v>10000</v>
      </c>
      <c r="D15" s="8">
        <f t="shared" si="2"/>
        <v>10000</v>
      </c>
      <c r="E15" s="19">
        <v>190000</v>
      </c>
      <c r="F15" s="20">
        <v>180000</v>
      </c>
      <c r="G15" s="1"/>
      <c r="H15" s="29"/>
      <c r="I15" s="30"/>
    </row>
    <row r="16" spans="1:9" x14ac:dyDescent="0.25">
      <c r="A16" s="15">
        <f t="shared" si="0"/>
        <v>42566</v>
      </c>
      <c r="B16" s="8">
        <f t="shared" si="3"/>
        <v>10000</v>
      </c>
      <c r="C16" s="8">
        <f t="shared" si="1"/>
        <v>0</v>
      </c>
      <c r="D16" s="8">
        <f t="shared" si="2"/>
        <v>10000</v>
      </c>
      <c r="E16" s="19">
        <v>190000</v>
      </c>
      <c r="F16" s="20">
        <v>190000</v>
      </c>
      <c r="G16" s="1"/>
      <c r="H16" s="29"/>
      <c r="I16" s="30"/>
    </row>
    <row r="17" spans="1:9" x14ac:dyDescent="0.25">
      <c r="A17" s="15">
        <f t="shared" si="0"/>
        <v>42567</v>
      </c>
      <c r="B17" s="8">
        <f t="shared" si="3"/>
        <v>0</v>
      </c>
      <c r="C17" s="8">
        <f t="shared" si="1"/>
        <v>0</v>
      </c>
      <c r="D17" s="8">
        <f t="shared" si="2"/>
        <v>0</v>
      </c>
      <c r="E17" s="19"/>
      <c r="F17" s="20"/>
      <c r="G17" s="1"/>
      <c r="H17" s="29"/>
      <c r="I17" s="30"/>
    </row>
    <row r="18" spans="1:9" x14ac:dyDescent="0.25">
      <c r="A18" s="15">
        <f t="shared" si="0"/>
        <v>42568</v>
      </c>
      <c r="B18" s="8">
        <f t="shared" si="3"/>
        <v>0</v>
      </c>
      <c r="C18" s="8">
        <f t="shared" si="1"/>
        <v>0</v>
      </c>
      <c r="D18" s="8">
        <f t="shared" si="2"/>
        <v>0</v>
      </c>
      <c r="E18" s="19"/>
      <c r="F18" s="20"/>
      <c r="H18" s="29"/>
      <c r="I18" s="30"/>
    </row>
    <row r="19" spans="1:9" x14ac:dyDescent="0.25">
      <c r="A19" s="15">
        <f t="shared" si="0"/>
        <v>42569</v>
      </c>
      <c r="B19" s="8">
        <f t="shared" si="3"/>
        <v>0</v>
      </c>
      <c r="C19" s="8">
        <f t="shared" ref="C19:C50" si="4">IF(AND(ISNUMBER(E19),ISNUMBER(F19)),MAX(0,E19-F19),0)</f>
        <v>0</v>
      </c>
      <c r="D19" s="8">
        <f t="shared" si="2"/>
        <v>0</v>
      </c>
      <c r="E19" s="19"/>
      <c r="F19" s="20"/>
      <c r="H19" s="29"/>
      <c r="I19" s="30"/>
    </row>
    <row r="20" spans="1:9" x14ac:dyDescent="0.25">
      <c r="A20" s="15">
        <f t="shared" si="0"/>
        <v>42570</v>
      </c>
      <c r="B20" s="8">
        <f t="shared" si="3"/>
        <v>0</v>
      </c>
      <c r="C20" s="8">
        <f t="shared" si="4"/>
        <v>0</v>
      </c>
      <c r="D20" s="8">
        <f t="shared" si="2"/>
        <v>0</v>
      </c>
      <c r="E20" s="19"/>
      <c r="F20" s="20"/>
      <c r="H20" s="29"/>
      <c r="I20" s="30"/>
    </row>
    <row r="21" spans="1:9" x14ac:dyDescent="0.25">
      <c r="A21" s="15">
        <f t="shared" si="0"/>
        <v>42571</v>
      </c>
      <c r="B21" s="8">
        <f t="shared" si="3"/>
        <v>0</v>
      </c>
      <c r="C21" s="8">
        <f t="shared" si="4"/>
        <v>0</v>
      </c>
      <c r="D21" s="8">
        <f t="shared" si="2"/>
        <v>0</v>
      </c>
      <c r="E21" s="19"/>
      <c r="F21" s="20"/>
      <c r="H21" s="31" t="s">
        <v>18</v>
      </c>
      <c r="I21" s="32"/>
    </row>
    <row r="22" spans="1:9" ht="15" customHeight="1" thickBot="1" x14ac:dyDescent="0.3">
      <c r="A22" s="15">
        <f t="shared" si="0"/>
        <v>42572</v>
      </c>
      <c r="B22" s="8">
        <f t="shared" si="3"/>
        <v>0</v>
      </c>
      <c r="C22" s="8">
        <f t="shared" si="4"/>
        <v>0</v>
      </c>
      <c r="D22" s="8">
        <f t="shared" si="2"/>
        <v>0</v>
      </c>
      <c r="E22" s="19"/>
      <c r="F22" s="20"/>
      <c r="H22" s="33"/>
      <c r="I22" s="34"/>
    </row>
    <row r="23" spans="1:9" ht="15" customHeight="1" x14ac:dyDescent="0.25">
      <c r="A23" s="15">
        <f t="shared" si="0"/>
        <v>42573</v>
      </c>
      <c r="B23" s="8">
        <f t="shared" si="3"/>
        <v>0</v>
      </c>
      <c r="C23" s="8">
        <f t="shared" si="4"/>
        <v>0</v>
      </c>
      <c r="D23" s="8">
        <f t="shared" si="2"/>
        <v>0</v>
      </c>
      <c r="E23" s="19"/>
      <c r="F23" s="20"/>
      <c r="H23" s="12"/>
      <c r="I23" s="12"/>
    </row>
    <row r="24" spans="1:9" x14ac:dyDescent="0.25">
      <c r="A24" s="15">
        <f t="shared" si="0"/>
        <v>42574</v>
      </c>
      <c r="B24" s="8">
        <f t="shared" si="3"/>
        <v>0</v>
      </c>
      <c r="C24" s="8">
        <f t="shared" si="4"/>
        <v>0</v>
      </c>
      <c r="D24" s="8">
        <f t="shared" si="2"/>
        <v>0</v>
      </c>
      <c r="E24" s="19"/>
      <c r="F24" s="20"/>
      <c r="H24" s="12"/>
      <c r="I24" s="12"/>
    </row>
    <row r="25" spans="1:9" x14ac:dyDescent="0.25">
      <c r="A25" s="15">
        <f t="shared" si="0"/>
        <v>42575</v>
      </c>
      <c r="B25" s="8">
        <f t="shared" si="3"/>
        <v>0</v>
      </c>
      <c r="C25" s="8">
        <f t="shared" si="4"/>
        <v>0</v>
      </c>
      <c r="D25" s="8">
        <f t="shared" si="2"/>
        <v>0</v>
      </c>
      <c r="E25" s="19"/>
      <c r="F25" s="20"/>
    </row>
    <row r="26" spans="1:9" x14ac:dyDescent="0.25">
      <c r="A26" s="15">
        <f t="shared" si="0"/>
        <v>42576</v>
      </c>
      <c r="B26" s="8">
        <f t="shared" si="3"/>
        <v>0</v>
      </c>
      <c r="C26" s="8">
        <f t="shared" si="4"/>
        <v>0</v>
      </c>
      <c r="D26" s="8">
        <f t="shared" si="2"/>
        <v>0</v>
      </c>
      <c r="E26" s="19"/>
      <c r="F26" s="20"/>
    </row>
    <row r="27" spans="1:9" x14ac:dyDescent="0.25">
      <c r="A27" s="15">
        <f t="shared" si="0"/>
        <v>42577</v>
      </c>
      <c r="B27" s="8">
        <f t="shared" si="3"/>
        <v>0</v>
      </c>
      <c r="C27" s="8">
        <f t="shared" si="4"/>
        <v>0</v>
      </c>
      <c r="D27" s="8">
        <f t="shared" si="2"/>
        <v>0</v>
      </c>
      <c r="E27" s="19"/>
      <c r="F27" s="20"/>
    </row>
    <row r="28" spans="1:9" x14ac:dyDescent="0.25">
      <c r="A28" s="15">
        <f t="shared" si="0"/>
        <v>42578</v>
      </c>
      <c r="B28" s="8">
        <f t="shared" si="3"/>
        <v>0</v>
      </c>
      <c r="C28" s="8">
        <f t="shared" si="4"/>
        <v>0</v>
      </c>
      <c r="D28" s="8">
        <f t="shared" si="2"/>
        <v>0</v>
      </c>
      <c r="E28" s="19"/>
      <c r="F28" s="20"/>
    </row>
    <row r="29" spans="1:9" x14ac:dyDescent="0.25">
      <c r="A29" s="15">
        <f t="shared" si="0"/>
        <v>42579</v>
      </c>
      <c r="B29" s="8">
        <f t="shared" si="3"/>
        <v>0</v>
      </c>
      <c r="C29" s="8">
        <f t="shared" si="4"/>
        <v>0</v>
      </c>
      <c r="D29" s="8">
        <f t="shared" si="2"/>
        <v>0</v>
      </c>
      <c r="E29" s="19"/>
      <c r="F29" s="20"/>
    </row>
    <row r="30" spans="1:9" x14ac:dyDescent="0.25">
      <c r="A30" s="15">
        <f t="shared" si="0"/>
        <v>42580</v>
      </c>
      <c r="B30" s="8">
        <f t="shared" si="3"/>
        <v>0</v>
      </c>
      <c r="C30" s="8">
        <f t="shared" si="4"/>
        <v>0</v>
      </c>
      <c r="D30" s="8">
        <f t="shared" si="2"/>
        <v>0</v>
      </c>
      <c r="E30" s="19"/>
      <c r="F30" s="20"/>
    </row>
    <row r="31" spans="1:9" x14ac:dyDescent="0.25">
      <c r="A31" s="15">
        <f t="shared" si="0"/>
        <v>42581</v>
      </c>
      <c r="B31" s="8">
        <f t="shared" si="3"/>
        <v>0</v>
      </c>
      <c r="C31" s="8">
        <f t="shared" si="4"/>
        <v>0</v>
      </c>
      <c r="D31" s="8">
        <f t="shared" si="2"/>
        <v>0</v>
      </c>
      <c r="E31" s="19"/>
      <c r="F31" s="20"/>
    </row>
    <row r="32" spans="1:9" x14ac:dyDescent="0.25">
      <c r="A32" s="15">
        <f t="shared" si="0"/>
        <v>42582</v>
      </c>
      <c r="B32" s="8">
        <f t="shared" si="3"/>
        <v>0</v>
      </c>
      <c r="C32" s="8">
        <f t="shared" si="4"/>
        <v>0</v>
      </c>
      <c r="D32" s="8">
        <f t="shared" si="2"/>
        <v>0</v>
      </c>
      <c r="E32" s="19"/>
      <c r="F32" s="20"/>
    </row>
    <row r="33" spans="1:6" x14ac:dyDescent="0.25">
      <c r="A33" s="15">
        <f t="shared" si="0"/>
        <v>42583</v>
      </c>
      <c r="B33" s="8">
        <f t="shared" si="3"/>
        <v>0</v>
      </c>
      <c r="C33" s="8">
        <f t="shared" si="4"/>
        <v>0</v>
      </c>
      <c r="D33" s="8">
        <f t="shared" si="2"/>
        <v>0</v>
      </c>
      <c r="E33" s="19"/>
      <c r="F33" s="20"/>
    </row>
    <row r="34" spans="1:6" x14ac:dyDescent="0.25">
      <c r="A34" s="15">
        <f t="shared" si="0"/>
        <v>42584</v>
      </c>
      <c r="B34" s="8">
        <f t="shared" si="3"/>
        <v>0</v>
      </c>
      <c r="C34" s="8">
        <f t="shared" si="4"/>
        <v>0</v>
      </c>
      <c r="D34" s="8">
        <f t="shared" si="2"/>
        <v>0</v>
      </c>
      <c r="E34" s="19"/>
      <c r="F34" s="20"/>
    </row>
    <row r="35" spans="1:6" x14ac:dyDescent="0.25">
      <c r="A35" s="15">
        <f t="shared" si="0"/>
        <v>42585</v>
      </c>
      <c r="B35" s="8">
        <f t="shared" si="3"/>
        <v>0</v>
      </c>
      <c r="C35" s="8">
        <f t="shared" si="4"/>
        <v>0</v>
      </c>
      <c r="D35" s="8">
        <f t="shared" si="2"/>
        <v>0</v>
      </c>
      <c r="E35" s="19"/>
      <c r="F35" s="20"/>
    </row>
    <row r="36" spans="1:6" x14ac:dyDescent="0.25">
      <c r="A36" s="15">
        <f t="shared" si="0"/>
        <v>42586</v>
      </c>
      <c r="B36" s="8">
        <f t="shared" si="3"/>
        <v>0</v>
      </c>
      <c r="C36" s="8">
        <f t="shared" si="4"/>
        <v>0</v>
      </c>
      <c r="D36" s="8">
        <f t="shared" si="2"/>
        <v>0</v>
      </c>
      <c r="E36" s="19"/>
      <c r="F36" s="20"/>
    </row>
    <row r="37" spans="1:6" x14ac:dyDescent="0.25">
      <c r="A37" s="15">
        <f t="shared" si="0"/>
        <v>42587</v>
      </c>
      <c r="B37" s="8">
        <f t="shared" ref="B37:B68" si="5">IF(OR(AND(WEEKDAY(A37)&gt;1,WEEKDAY(A37)&lt;7),AND(WEEKDAY(A37)=7,$I$6="Yes"),AND(WEEKDAY(A37)=1,$I$7="Yes")),MAX(0,(B36-($I$2*$I$3*$I$4)+IF(AND(ISNUMBER(E37),ISNUMBER(E36)),E37-E36,0))),(B36+IF(AND(ISNUMBER(E37),ISNUMBER(E36)),E37-E36,0)))</f>
        <v>0</v>
      </c>
      <c r="C37" s="8">
        <f t="shared" si="4"/>
        <v>0</v>
      </c>
      <c r="D37" s="8">
        <f t="shared" si="2"/>
        <v>0</v>
      </c>
      <c r="E37" s="19"/>
      <c r="F37" s="20"/>
    </row>
    <row r="38" spans="1:6" x14ac:dyDescent="0.25">
      <c r="A38" s="15">
        <f t="shared" si="0"/>
        <v>42588</v>
      </c>
      <c r="B38" s="8">
        <f t="shared" si="5"/>
        <v>0</v>
      </c>
      <c r="C38" s="8">
        <f t="shared" si="4"/>
        <v>0</v>
      </c>
      <c r="D38" s="8">
        <f t="shared" si="2"/>
        <v>0</v>
      </c>
      <c r="E38" s="19"/>
      <c r="F38" s="20"/>
    </row>
    <row r="39" spans="1:6" x14ac:dyDescent="0.25">
      <c r="A39" s="15">
        <f t="shared" si="0"/>
        <v>42589</v>
      </c>
      <c r="B39" s="8">
        <f t="shared" si="5"/>
        <v>0</v>
      </c>
      <c r="C39" s="8">
        <f t="shared" si="4"/>
        <v>0</v>
      </c>
      <c r="D39" s="8">
        <f t="shared" si="2"/>
        <v>0</v>
      </c>
      <c r="E39" s="19"/>
      <c r="F39" s="20"/>
    </row>
    <row r="40" spans="1:6" x14ac:dyDescent="0.25">
      <c r="A40" s="15">
        <f t="shared" si="0"/>
        <v>42590</v>
      </c>
      <c r="B40" s="8">
        <f t="shared" si="5"/>
        <v>0</v>
      </c>
      <c r="C40" s="8">
        <f t="shared" si="4"/>
        <v>0</v>
      </c>
      <c r="D40" s="8">
        <f t="shared" si="2"/>
        <v>0</v>
      </c>
      <c r="E40" s="19"/>
      <c r="F40" s="20"/>
    </row>
    <row r="41" spans="1:6" x14ac:dyDescent="0.25">
      <c r="A41" s="15">
        <f t="shared" si="0"/>
        <v>42591</v>
      </c>
      <c r="B41" s="8">
        <f t="shared" si="5"/>
        <v>0</v>
      </c>
      <c r="C41" s="8">
        <f t="shared" si="4"/>
        <v>0</v>
      </c>
      <c r="D41" s="8">
        <f t="shared" si="2"/>
        <v>0</v>
      </c>
      <c r="E41" s="19"/>
      <c r="F41" s="20"/>
    </row>
    <row r="42" spans="1:6" x14ac:dyDescent="0.25">
      <c r="A42" s="15">
        <f t="shared" si="0"/>
        <v>42592</v>
      </c>
      <c r="B42" s="8">
        <f t="shared" si="5"/>
        <v>0</v>
      </c>
      <c r="C42" s="8">
        <f t="shared" si="4"/>
        <v>0</v>
      </c>
      <c r="D42" s="8">
        <f t="shared" si="2"/>
        <v>0</v>
      </c>
      <c r="E42" s="19"/>
      <c r="F42" s="20"/>
    </row>
    <row r="43" spans="1:6" x14ac:dyDescent="0.25">
      <c r="A43" s="15">
        <f t="shared" si="0"/>
        <v>42593</v>
      </c>
      <c r="B43" s="8">
        <f t="shared" si="5"/>
        <v>0</v>
      </c>
      <c r="C43" s="8">
        <f t="shared" si="4"/>
        <v>0</v>
      </c>
      <c r="D43" s="8">
        <f t="shared" si="2"/>
        <v>0</v>
      </c>
      <c r="E43" s="19"/>
      <c r="F43" s="20"/>
    </row>
    <row r="44" spans="1:6" x14ac:dyDescent="0.25">
      <c r="A44" s="15">
        <f t="shared" si="0"/>
        <v>42594</v>
      </c>
      <c r="B44" s="8">
        <f t="shared" si="5"/>
        <v>0</v>
      </c>
      <c r="C44" s="8">
        <f t="shared" si="4"/>
        <v>0</v>
      </c>
      <c r="D44" s="8">
        <f t="shared" si="2"/>
        <v>0</v>
      </c>
      <c r="E44" s="19"/>
      <c r="F44" s="20"/>
    </row>
    <row r="45" spans="1:6" x14ac:dyDescent="0.25">
      <c r="A45" s="15">
        <f t="shared" si="0"/>
        <v>42595</v>
      </c>
      <c r="B45" s="8">
        <f t="shared" si="5"/>
        <v>0</v>
      </c>
      <c r="C45" s="8">
        <f t="shared" si="4"/>
        <v>0</v>
      </c>
      <c r="D45" s="8">
        <f t="shared" si="2"/>
        <v>0</v>
      </c>
      <c r="E45" s="19"/>
      <c r="F45" s="20"/>
    </row>
    <row r="46" spans="1:6" x14ac:dyDescent="0.25">
      <c r="A46" s="15">
        <f t="shared" si="0"/>
        <v>42596</v>
      </c>
      <c r="B46" s="8">
        <f t="shared" si="5"/>
        <v>0</v>
      </c>
      <c r="C46" s="8">
        <f t="shared" si="4"/>
        <v>0</v>
      </c>
      <c r="D46" s="8">
        <f t="shared" si="2"/>
        <v>0</v>
      </c>
      <c r="E46" s="19"/>
      <c r="F46" s="20"/>
    </row>
    <row r="47" spans="1:6" x14ac:dyDescent="0.25">
      <c r="A47" s="15">
        <f t="shared" si="0"/>
        <v>42597</v>
      </c>
      <c r="B47" s="8">
        <f t="shared" si="5"/>
        <v>0</v>
      </c>
      <c r="C47" s="8">
        <f t="shared" si="4"/>
        <v>0</v>
      </c>
      <c r="D47" s="8">
        <f t="shared" si="2"/>
        <v>0</v>
      </c>
      <c r="E47" s="19"/>
      <c r="F47" s="20"/>
    </row>
    <row r="48" spans="1:6" x14ac:dyDescent="0.25">
      <c r="A48" s="15">
        <f t="shared" si="0"/>
        <v>42598</v>
      </c>
      <c r="B48" s="8">
        <f t="shared" si="5"/>
        <v>0</v>
      </c>
      <c r="C48" s="8">
        <f t="shared" si="4"/>
        <v>0</v>
      </c>
      <c r="D48" s="8">
        <f t="shared" si="2"/>
        <v>0</v>
      </c>
      <c r="E48" s="19"/>
      <c r="F48" s="20"/>
    </row>
    <row r="49" spans="1:6" x14ac:dyDescent="0.25">
      <c r="A49" s="15">
        <f t="shared" si="0"/>
        <v>42599</v>
      </c>
      <c r="B49" s="8">
        <f t="shared" si="5"/>
        <v>0</v>
      </c>
      <c r="C49" s="8">
        <f t="shared" si="4"/>
        <v>0</v>
      </c>
      <c r="D49" s="8">
        <f t="shared" si="2"/>
        <v>0</v>
      </c>
      <c r="E49" s="19"/>
      <c r="F49" s="20"/>
    </row>
    <row r="50" spans="1:6" x14ac:dyDescent="0.25">
      <c r="A50" s="15">
        <f t="shared" si="0"/>
        <v>42600</v>
      </c>
      <c r="B50" s="8">
        <f t="shared" si="5"/>
        <v>0</v>
      </c>
      <c r="C50" s="8">
        <f t="shared" si="4"/>
        <v>0</v>
      </c>
      <c r="D50" s="8">
        <f t="shared" si="2"/>
        <v>0</v>
      </c>
      <c r="E50" s="19"/>
      <c r="F50" s="20"/>
    </row>
    <row r="51" spans="1:6" x14ac:dyDescent="0.25">
      <c r="A51" s="15">
        <f t="shared" si="0"/>
        <v>42601</v>
      </c>
      <c r="B51" s="8">
        <f t="shared" si="5"/>
        <v>0</v>
      </c>
      <c r="C51" s="8">
        <f t="shared" ref="C51:C67" si="6">IF(AND(ISNUMBER(E51),ISNUMBER(F51)),MAX(0,E51-F51),0)</f>
        <v>0</v>
      </c>
      <c r="D51" s="8">
        <f t="shared" si="2"/>
        <v>0</v>
      </c>
      <c r="E51" s="19"/>
      <c r="F51" s="20"/>
    </row>
    <row r="52" spans="1:6" x14ac:dyDescent="0.25">
      <c r="A52" s="15">
        <f t="shared" si="0"/>
        <v>42602</v>
      </c>
      <c r="B52" s="8">
        <f t="shared" si="5"/>
        <v>0</v>
      </c>
      <c r="C52" s="8">
        <f t="shared" si="6"/>
        <v>0</v>
      </c>
      <c r="D52" s="8">
        <f t="shared" si="2"/>
        <v>0</v>
      </c>
      <c r="E52" s="19"/>
      <c r="F52" s="20"/>
    </row>
    <row r="53" spans="1:6" x14ac:dyDescent="0.25">
      <c r="A53" s="15">
        <f t="shared" si="0"/>
        <v>42603</v>
      </c>
      <c r="B53" s="8">
        <f t="shared" si="5"/>
        <v>0</v>
      </c>
      <c r="C53" s="8">
        <f t="shared" si="6"/>
        <v>0</v>
      </c>
      <c r="D53" s="8">
        <f t="shared" si="2"/>
        <v>0</v>
      </c>
      <c r="E53" s="19"/>
      <c r="F53" s="20"/>
    </row>
    <row r="54" spans="1:6" x14ac:dyDescent="0.25">
      <c r="A54" s="15">
        <f t="shared" si="0"/>
        <v>42604</v>
      </c>
      <c r="B54" s="8">
        <f t="shared" si="5"/>
        <v>0</v>
      </c>
      <c r="C54" s="8">
        <f t="shared" si="6"/>
        <v>0</v>
      </c>
      <c r="D54" s="8">
        <f t="shared" si="2"/>
        <v>0</v>
      </c>
      <c r="E54" s="19"/>
      <c r="F54" s="20"/>
    </row>
    <row r="55" spans="1:6" x14ac:dyDescent="0.25">
      <c r="A55" s="15">
        <f t="shared" si="0"/>
        <v>42605</v>
      </c>
      <c r="B55" s="8">
        <f t="shared" si="5"/>
        <v>0</v>
      </c>
      <c r="C55" s="8">
        <f t="shared" si="6"/>
        <v>0</v>
      </c>
      <c r="D55" s="8">
        <f t="shared" si="2"/>
        <v>0</v>
      </c>
      <c r="E55" s="19"/>
      <c r="F55" s="20"/>
    </row>
    <row r="56" spans="1:6" x14ac:dyDescent="0.25">
      <c r="A56" s="15">
        <f t="shared" si="0"/>
        <v>42606</v>
      </c>
      <c r="B56" s="8">
        <f t="shared" si="5"/>
        <v>0</v>
      </c>
      <c r="C56" s="8">
        <f t="shared" si="6"/>
        <v>0</v>
      </c>
      <c r="D56" s="8">
        <f t="shared" si="2"/>
        <v>0</v>
      </c>
      <c r="E56" s="19"/>
      <c r="F56" s="20"/>
    </row>
    <row r="57" spans="1:6" x14ac:dyDescent="0.25">
      <c r="A57" s="15">
        <f t="shared" si="0"/>
        <v>42607</v>
      </c>
      <c r="B57" s="8">
        <f t="shared" si="5"/>
        <v>0</v>
      </c>
      <c r="C57" s="8">
        <f t="shared" si="6"/>
        <v>0</v>
      </c>
      <c r="D57" s="8">
        <f t="shared" si="2"/>
        <v>0</v>
      </c>
      <c r="E57" s="19"/>
      <c r="F57" s="20"/>
    </row>
    <row r="58" spans="1:6" x14ac:dyDescent="0.25">
      <c r="A58" s="15">
        <f t="shared" si="0"/>
        <v>42608</v>
      </c>
      <c r="B58" s="8">
        <f t="shared" si="5"/>
        <v>0</v>
      </c>
      <c r="C58" s="8">
        <f t="shared" si="6"/>
        <v>0</v>
      </c>
      <c r="D58" s="8">
        <f t="shared" si="2"/>
        <v>0</v>
      </c>
      <c r="E58" s="19"/>
      <c r="F58" s="20"/>
    </row>
    <row r="59" spans="1:6" x14ac:dyDescent="0.25">
      <c r="A59" s="15">
        <f t="shared" si="0"/>
        <v>42609</v>
      </c>
      <c r="B59" s="8">
        <f t="shared" si="5"/>
        <v>0</v>
      </c>
      <c r="C59" s="8">
        <f t="shared" si="6"/>
        <v>0</v>
      </c>
      <c r="D59" s="8">
        <f t="shared" si="2"/>
        <v>0</v>
      </c>
      <c r="E59" s="19"/>
      <c r="F59" s="20"/>
    </row>
    <row r="60" spans="1:6" x14ac:dyDescent="0.25">
      <c r="A60" s="15">
        <f t="shared" si="0"/>
        <v>42610</v>
      </c>
      <c r="B60" s="8">
        <f t="shared" si="5"/>
        <v>0</v>
      </c>
      <c r="C60" s="8">
        <f t="shared" si="6"/>
        <v>0</v>
      </c>
      <c r="D60" s="8">
        <f t="shared" si="2"/>
        <v>0</v>
      </c>
      <c r="E60" s="19"/>
      <c r="F60" s="20"/>
    </row>
    <row r="61" spans="1:6" x14ac:dyDescent="0.25">
      <c r="A61" s="15">
        <f t="shared" si="0"/>
        <v>42611</v>
      </c>
      <c r="B61" s="8">
        <f t="shared" si="5"/>
        <v>0</v>
      </c>
      <c r="C61" s="8">
        <f t="shared" si="6"/>
        <v>0</v>
      </c>
      <c r="D61" s="8">
        <f t="shared" si="2"/>
        <v>0</v>
      </c>
      <c r="E61" s="19"/>
      <c r="F61" s="20"/>
    </row>
    <row r="62" spans="1:6" x14ac:dyDescent="0.25">
      <c r="A62" s="15">
        <f t="shared" si="0"/>
        <v>42612</v>
      </c>
      <c r="B62" s="8">
        <f t="shared" si="5"/>
        <v>0</v>
      </c>
      <c r="C62" s="8">
        <f t="shared" si="6"/>
        <v>0</v>
      </c>
      <c r="D62" s="8">
        <f t="shared" si="2"/>
        <v>0</v>
      </c>
      <c r="E62" s="19"/>
      <c r="F62" s="20"/>
    </row>
    <row r="63" spans="1:6" x14ac:dyDescent="0.25">
      <c r="A63" s="15">
        <f t="shared" si="0"/>
        <v>42613</v>
      </c>
      <c r="B63" s="8">
        <f t="shared" si="5"/>
        <v>0</v>
      </c>
      <c r="C63" s="8">
        <f t="shared" si="6"/>
        <v>0</v>
      </c>
      <c r="D63" s="8">
        <f t="shared" si="2"/>
        <v>0</v>
      </c>
      <c r="E63" s="19"/>
      <c r="F63" s="20"/>
    </row>
    <row r="64" spans="1:6" x14ac:dyDescent="0.25">
      <c r="A64" s="15">
        <f t="shared" si="0"/>
        <v>42614</v>
      </c>
      <c r="B64" s="8">
        <f t="shared" si="5"/>
        <v>0</v>
      </c>
      <c r="C64" s="8">
        <f t="shared" si="6"/>
        <v>0</v>
      </c>
      <c r="D64" s="8">
        <f t="shared" si="2"/>
        <v>0</v>
      </c>
      <c r="E64" s="19"/>
      <c r="F64" s="20"/>
    </row>
    <row r="65" spans="1:6" x14ac:dyDescent="0.25">
      <c r="A65" s="15">
        <f t="shared" si="0"/>
        <v>42615</v>
      </c>
      <c r="B65" s="8">
        <f t="shared" si="5"/>
        <v>0</v>
      </c>
      <c r="C65" s="8">
        <f t="shared" si="6"/>
        <v>0</v>
      </c>
      <c r="D65" s="8">
        <f t="shared" si="2"/>
        <v>0</v>
      </c>
      <c r="E65" s="19"/>
      <c r="F65" s="20"/>
    </row>
    <row r="66" spans="1:6" x14ac:dyDescent="0.25">
      <c r="A66" s="15">
        <f t="shared" si="0"/>
        <v>42616</v>
      </c>
      <c r="B66" s="8">
        <f t="shared" si="5"/>
        <v>0</v>
      </c>
      <c r="C66" s="8">
        <f t="shared" si="6"/>
        <v>0</v>
      </c>
      <c r="D66" s="8">
        <f t="shared" si="2"/>
        <v>0</v>
      </c>
      <c r="E66" s="19"/>
      <c r="F66" s="20"/>
    </row>
    <row r="67" spans="1:6" x14ac:dyDescent="0.25">
      <c r="A67" s="15">
        <f t="shared" si="0"/>
        <v>42617</v>
      </c>
      <c r="B67" s="8">
        <f t="shared" si="5"/>
        <v>0</v>
      </c>
      <c r="C67" s="8">
        <f t="shared" si="6"/>
        <v>0</v>
      </c>
      <c r="D67" s="8">
        <f t="shared" si="2"/>
        <v>0</v>
      </c>
      <c r="E67" s="19"/>
      <c r="F67" s="20"/>
    </row>
    <row r="68" spans="1:6" x14ac:dyDescent="0.25">
      <c r="A68" s="15">
        <f t="shared" ref="A68:A101" si="7">A67+1</f>
        <v>42618</v>
      </c>
      <c r="B68" s="8">
        <f t="shared" si="5"/>
        <v>0</v>
      </c>
      <c r="C68" s="8">
        <f t="shared" ref="C68:C101" si="8">IF(AND(ISNUMBER(E68),ISNUMBER(F68)),MAX(0,E68-F68),0)</f>
        <v>0</v>
      </c>
      <c r="D68" s="8">
        <f t="shared" ref="D68:D101" si="9">IF(AND(ISNUMBER(F68),ISNUMBER(F67)),F68-F67,0)</f>
        <v>0</v>
      </c>
      <c r="E68" s="19"/>
      <c r="F68" s="20"/>
    </row>
    <row r="69" spans="1:6" x14ac:dyDescent="0.25">
      <c r="A69" s="15">
        <f t="shared" si="7"/>
        <v>42619</v>
      </c>
      <c r="B69" s="8">
        <f t="shared" ref="B69:B100" si="10">IF(OR(AND(WEEKDAY(A69)&gt;1,WEEKDAY(A69)&lt;7),AND(WEEKDAY(A69)=7,$I$6="Yes"),AND(WEEKDAY(A69)=1,$I$7="Yes")),MAX(0,(B68-($I$2*$I$3*$I$4)+IF(AND(ISNUMBER(E69),ISNUMBER(E68)),E69-E68,0))),(B68+IF(AND(ISNUMBER(E69),ISNUMBER(E68)),E69-E68,0)))</f>
        <v>0</v>
      </c>
      <c r="C69" s="8">
        <f t="shared" si="8"/>
        <v>0</v>
      </c>
      <c r="D69" s="8">
        <f t="shared" si="9"/>
        <v>0</v>
      </c>
      <c r="E69" s="19"/>
      <c r="F69" s="20"/>
    </row>
    <row r="70" spans="1:6" x14ac:dyDescent="0.25">
      <c r="A70" s="15">
        <f t="shared" si="7"/>
        <v>42620</v>
      </c>
      <c r="B70" s="8">
        <f t="shared" si="10"/>
        <v>0</v>
      </c>
      <c r="C70" s="8">
        <f t="shared" si="8"/>
        <v>0</v>
      </c>
      <c r="D70" s="8">
        <f t="shared" si="9"/>
        <v>0</v>
      </c>
      <c r="E70" s="19"/>
      <c r="F70" s="20"/>
    </row>
    <row r="71" spans="1:6" x14ac:dyDescent="0.25">
      <c r="A71" s="15">
        <f t="shared" si="7"/>
        <v>42621</v>
      </c>
      <c r="B71" s="8">
        <f t="shared" si="10"/>
        <v>0</v>
      </c>
      <c r="C71" s="8">
        <f t="shared" si="8"/>
        <v>0</v>
      </c>
      <c r="D71" s="8">
        <f t="shared" si="9"/>
        <v>0</v>
      </c>
      <c r="E71" s="19"/>
      <c r="F71" s="20"/>
    </row>
    <row r="72" spans="1:6" x14ac:dyDescent="0.25">
      <c r="A72" s="15">
        <f t="shared" si="7"/>
        <v>42622</v>
      </c>
      <c r="B72" s="8">
        <f t="shared" si="10"/>
        <v>0</v>
      </c>
      <c r="C72" s="8">
        <f t="shared" si="8"/>
        <v>0</v>
      </c>
      <c r="D72" s="8">
        <f t="shared" si="9"/>
        <v>0</v>
      </c>
      <c r="E72" s="19"/>
      <c r="F72" s="20"/>
    </row>
    <row r="73" spans="1:6" x14ac:dyDescent="0.25">
      <c r="A73" s="15">
        <f t="shared" si="7"/>
        <v>42623</v>
      </c>
      <c r="B73" s="8">
        <f t="shared" si="10"/>
        <v>0</v>
      </c>
      <c r="C73" s="8">
        <f t="shared" si="8"/>
        <v>0</v>
      </c>
      <c r="D73" s="8">
        <f t="shared" si="9"/>
        <v>0</v>
      </c>
      <c r="E73" s="19"/>
      <c r="F73" s="20"/>
    </row>
    <row r="74" spans="1:6" x14ac:dyDescent="0.25">
      <c r="A74" s="15">
        <f t="shared" si="7"/>
        <v>42624</v>
      </c>
      <c r="B74" s="8">
        <f t="shared" si="10"/>
        <v>0</v>
      </c>
      <c r="C74" s="8">
        <f t="shared" si="8"/>
        <v>0</v>
      </c>
      <c r="D74" s="8">
        <f t="shared" si="9"/>
        <v>0</v>
      </c>
      <c r="E74" s="19"/>
      <c r="F74" s="20"/>
    </row>
    <row r="75" spans="1:6" x14ac:dyDescent="0.25">
      <c r="A75" s="15">
        <f t="shared" si="7"/>
        <v>42625</v>
      </c>
      <c r="B75" s="8">
        <f t="shared" si="10"/>
        <v>0</v>
      </c>
      <c r="C75" s="8">
        <f t="shared" si="8"/>
        <v>0</v>
      </c>
      <c r="D75" s="8">
        <f t="shared" si="9"/>
        <v>0</v>
      </c>
      <c r="E75" s="19"/>
      <c r="F75" s="20"/>
    </row>
    <row r="76" spans="1:6" x14ac:dyDescent="0.25">
      <c r="A76" s="15">
        <f t="shared" si="7"/>
        <v>42626</v>
      </c>
      <c r="B76" s="8">
        <f t="shared" si="10"/>
        <v>0</v>
      </c>
      <c r="C76" s="8">
        <f t="shared" si="8"/>
        <v>0</v>
      </c>
      <c r="D76" s="8">
        <f t="shared" si="9"/>
        <v>0</v>
      </c>
      <c r="E76" s="19"/>
      <c r="F76" s="20"/>
    </row>
    <row r="77" spans="1:6" x14ac:dyDescent="0.25">
      <c r="A77" s="15">
        <f t="shared" si="7"/>
        <v>42627</v>
      </c>
      <c r="B77" s="8">
        <f t="shared" si="10"/>
        <v>0</v>
      </c>
      <c r="C77" s="8">
        <f t="shared" si="8"/>
        <v>0</v>
      </c>
      <c r="D77" s="8">
        <f t="shared" si="9"/>
        <v>0</v>
      </c>
      <c r="E77" s="19"/>
      <c r="F77" s="20"/>
    </row>
    <row r="78" spans="1:6" x14ac:dyDescent="0.25">
      <c r="A78" s="15">
        <f t="shared" si="7"/>
        <v>42628</v>
      </c>
      <c r="B78" s="8">
        <f t="shared" si="10"/>
        <v>0</v>
      </c>
      <c r="C78" s="8">
        <f t="shared" si="8"/>
        <v>0</v>
      </c>
      <c r="D78" s="8">
        <f t="shared" si="9"/>
        <v>0</v>
      </c>
      <c r="E78" s="19"/>
      <c r="F78" s="20"/>
    </row>
    <row r="79" spans="1:6" x14ac:dyDescent="0.25">
      <c r="A79" s="15">
        <f t="shared" si="7"/>
        <v>42629</v>
      </c>
      <c r="B79" s="8">
        <f t="shared" si="10"/>
        <v>0</v>
      </c>
      <c r="C79" s="8">
        <f t="shared" si="8"/>
        <v>0</v>
      </c>
      <c r="D79" s="8">
        <f t="shared" si="9"/>
        <v>0</v>
      </c>
      <c r="E79" s="19"/>
      <c r="F79" s="20"/>
    </row>
    <row r="80" spans="1:6" x14ac:dyDescent="0.25">
      <c r="A80" s="15">
        <f t="shared" si="7"/>
        <v>42630</v>
      </c>
      <c r="B80" s="8">
        <f t="shared" si="10"/>
        <v>0</v>
      </c>
      <c r="C80" s="8">
        <f t="shared" si="8"/>
        <v>0</v>
      </c>
      <c r="D80" s="8">
        <f t="shared" si="9"/>
        <v>0</v>
      </c>
      <c r="E80" s="19"/>
      <c r="F80" s="20"/>
    </row>
    <row r="81" spans="1:6" x14ac:dyDescent="0.25">
      <c r="A81" s="15">
        <f t="shared" si="7"/>
        <v>42631</v>
      </c>
      <c r="B81" s="8">
        <f t="shared" si="10"/>
        <v>0</v>
      </c>
      <c r="C81" s="8">
        <f t="shared" si="8"/>
        <v>0</v>
      </c>
      <c r="D81" s="8">
        <f t="shared" si="9"/>
        <v>0</v>
      </c>
      <c r="E81" s="19"/>
      <c r="F81" s="20"/>
    </row>
    <row r="82" spans="1:6" x14ac:dyDescent="0.25">
      <c r="A82" s="15">
        <f t="shared" si="7"/>
        <v>42632</v>
      </c>
      <c r="B82" s="8">
        <f t="shared" si="10"/>
        <v>0</v>
      </c>
      <c r="C82" s="8">
        <f t="shared" si="8"/>
        <v>0</v>
      </c>
      <c r="D82" s="8">
        <f t="shared" si="9"/>
        <v>0</v>
      </c>
      <c r="E82" s="19"/>
      <c r="F82" s="20"/>
    </row>
    <row r="83" spans="1:6" x14ac:dyDescent="0.25">
      <c r="A83" s="15">
        <f t="shared" si="7"/>
        <v>42633</v>
      </c>
      <c r="B83" s="8">
        <f t="shared" si="10"/>
        <v>0</v>
      </c>
      <c r="C83" s="8">
        <f t="shared" si="8"/>
        <v>0</v>
      </c>
      <c r="D83" s="8">
        <f t="shared" si="9"/>
        <v>0</v>
      </c>
      <c r="E83" s="19"/>
      <c r="F83" s="20"/>
    </row>
    <row r="84" spans="1:6" x14ac:dyDescent="0.25">
      <c r="A84" s="15">
        <f t="shared" si="7"/>
        <v>42634</v>
      </c>
      <c r="B84" s="8">
        <f t="shared" si="10"/>
        <v>0</v>
      </c>
      <c r="C84" s="8">
        <f t="shared" si="8"/>
        <v>0</v>
      </c>
      <c r="D84" s="8">
        <f t="shared" si="9"/>
        <v>0</v>
      </c>
      <c r="E84" s="19"/>
      <c r="F84" s="20"/>
    </row>
    <row r="85" spans="1:6" x14ac:dyDescent="0.25">
      <c r="A85" s="15">
        <f t="shared" si="7"/>
        <v>42635</v>
      </c>
      <c r="B85" s="8">
        <f t="shared" si="10"/>
        <v>0</v>
      </c>
      <c r="C85" s="8">
        <f t="shared" si="8"/>
        <v>0</v>
      </c>
      <c r="D85" s="8">
        <f t="shared" si="9"/>
        <v>0</v>
      </c>
      <c r="E85" s="19"/>
      <c r="F85" s="20"/>
    </row>
    <row r="86" spans="1:6" x14ac:dyDescent="0.25">
      <c r="A86" s="15">
        <f t="shared" si="7"/>
        <v>42636</v>
      </c>
      <c r="B86" s="8">
        <f t="shared" si="10"/>
        <v>0</v>
      </c>
      <c r="C86" s="8">
        <f t="shared" si="8"/>
        <v>0</v>
      </c>
      <c r="D86" s="8">
        <f t="shared" si="9"/>
        <v>0</v>
      </c>
      <c r="E86" s="19"/>
      <c r="F86" s="20"/>
    </row>
    <row r="87" spans="1:6" x14ac:dyDescent="0.25">
      <c r="A87" s="15">
        <f t="shared" si="7"/>
        <v>42637</v>
      </c>
      <c r="B87" s="8">
        <f t="shared" si="10"/>
        <v>0</v>
      </c>
      <c r="C87" s="8">
        <f t="shared" si="8"/>
        <v>0</v>
      </c>
      <c r="D87" s="8">
        <f t="shared" si="9"/>
        <v>0</v>
      </c>
      <c r="E87" s="19"/>
      <c r="F87" s="20"/>
    </row>
    <row r="88" spans="1:6" x14ac:dyDescent="0.25">
      <c r="A88" s="15">
        <f t="shared" si="7"/>
        <v>42638</v>
      </c>
      <c r="B88" s="8">
        <f t="shared" si="10"/>
        <v>0</v>
      </c>
      <c r="C88" s="8">
        <f t="shared" si="8"/>
        <v>0</v>
      </c>
      <c r="D88" s="8">
        <f t="shared" si="9"/>
        <v>0</v>
      </c>
      <c r="E88" s="19"/>
      <c r="F88" s="20"/>
    </row>
    <row r="89" spans="1:6" x14ac:dyDescent="0.25">
      <c r="A89" s="15">
        <f t="shared" si="7"/>
        <v>42639</v>
      </c>
      <c r="B89" s="8">
        <f t="shared" si="10"/>
        <v>0</v>
      </c>
      <c r="C89" s="8">
        <f t="shared" si="8"/>
        <v>0</v>
      </c>
      <c r="D89" s="8">
        <f t="shared" si="9"/>
        <v>0</v>
      </c>
      <c r="E89" s="19"/>
      <c r="F89" s="20"/>
    </row>
    <row r="90" spans="1:6" x14ac:dyDescent="0.25">
      <c r="A90" s="15">
        <f t="shared" si="7"/>
        <v>42640</v>
      </c>
      <c r="B90" s="8">
        <f t="shared" si="10"/>
        <v>0</v>
      </c>
      <c r="C90" s="8">
        <f t="shared" si="8"/>
        <v>0</v>
      </c>
      <c r="D90" s="8">
        <f t="shared" si="9"/>
        <v>0</v>
      </c>
      <c r="E90" s="19"/>
      <c r="F90" s="20"/>
    </row>
    <row r="91" spans="1:6" x14ac:dyDescent="0.25">
      <c r="A91" s="15">
        <f t="shared" si="7"/>
        <v>42641</v>
      </c>
      <c r="B91" s="8">
        <f t="shared" si="10"/>
        <v>0</v>
      </c>
      <c r="C91" s="8">
        <f t="shared" si="8"/>
        <v>0</v>
      </c>
      <c r="D91" s="8">
        <f t="shared" si="9"/>
        <v>0</v>
      </c>
      <c r="E91" s="19"/>
      <c r="F91" s="20"/>
    </row>
    <row r="92" spans="1:6" x14ac:dyDescent="0.25">
      <c r="A92" s="15">
        <f t="shared" si="7"/>
        <v>42642</v>
      </c>
      <c r="B92" s="8">
        <f t="shared" si="10"/>
        <v>0</v>
      </c>
      <c r="C92" s="8">
        <f t="shared" si="8"/>
        <v>0</v>
      </c>
      <c r="D92" s="8">
        <f t="shared" si="9"/>
        <v>0</v>
      </c>
      <c r="E92" s="19"/>
      <c r="F92" s="20"/>
    </row>
    <row r="93" spans="1:6" x14ac:dyDescent="0.25">
      <c r="A93" s="15">
        <f t="shared" si="7"/>
        <v>42643</v>
      </c>
      <c r="B93" s="8">
        <f t="shared" si="10"/>
        <v>0</v>
      </c>
      <c r="C93" s="8">
        <f t="shared" si="8"/>
        <v>0</v>
      </c>
      <c r="D93" s="8">
        <f t="shared" si="9"/>
        <v>0</v>
      </c>
      <c r="E93" s="19"/>
      <c r="F93" s="20"/>
    </row>
    <row r="94" spans="1:6" x14ac:dyDescent="0.25">
      <c r="A94" s="15">
        <f t="shared" si="7"/>
        <v>42644</v>
      </c>
      <c r="B94" s="8">
        <f t="shared" si="10"/>
        <v>0</v>
      </c>
      <c r="C94" s="8">
        <f t="shared" si="8"/>
        <v>0</v>
      </c>
      <c r="D94" s="8">
        <f t="shared" si="9"/>
        <v>0</v>
      </c>
      <c r="E94" s="19"/>
      <c r="F94" s="20"/>
    </row>
    <row r="95" spans="1:6" x14ac:dyDescent="0.25">
      <c r="A95" s="15">
        <f t="shared" si="7"/>
        <v>42645</v>
      </c>
      <c r="B95" s="8">
        <f t="shared" si="10"/>
        <v>0</v>
      </c>
      <c r="C95" s="8">
        <f t="shared" si="8"/>
        <v>0</v>
      </c>
      <c r="D95" s="8">
        <f t="shared" si="9"/>
        <v>0</v>
      </c>
      <c r="E95" s="19"/>
      <c r="F95" s="20"/>
    </row>
    <row r="96" spans="1:6" x14ac:dyDescent="0.25">
      <c r="A96" s="15">
        <f t="shared" si="7"/>
        <v>42646</v>
      </c>
      <c r="B96" s="8">
        <f t="shared" si="10"/>
        <v>0</v>
      </c>
      <c r="C96" s="8">
        <f t="shared" si="8"/>
        <v>0</v>
      </c>
      <c r="D96" s="8">
        <f t="shared" si="9"/>
        <v>0</v>
      </c>
      <c r="E96" s="19"/>
      <c r="F96" s="20"/>
    </row>
    <row r="97" spans="1:6" x14ac:dyDescent="0.25">
      <c r="A97" s="15">
        <f t="shared" si="7"/>
        <v>42647</v>
      </c>
      <c r="B97" s="8">
        <f t="shared" si="10"/>
        <v>0</v>
      </c>
      <c r="C97" s="8">
        <f t="shared" si="8"/>
        <v>0</v>
      </c>
      <c r="D97" s="8">
        <f t="shared" si="9"/>
        <v>0</v>
      </c>
      <c r="E97" s="19"/>
      <c r="F97" s="20"/>
    </row>
    <row r="98" spans="1:6" x14ac:dyDescent="0.25">
      <c r="A98" s="15">
        <f t="shared" si="7"/>
        <v>42648</v>
      </c>
      <c r="B98" s="8">
        <f t="shared" si="10"/>
        <v>0</v>
      </c>
      <c r="C98" s="8">
        <f t="shared" si="8"/>
        <v>0</v>
      </c>
      <c r="D98" s="8">
        <f t="shared" si="9"/>
        <v>0</v>
      </c>
      <c r="E98" s="19"/>
      <c r="F98" s="20"/>
    </row>
    <row r="99" spans="1:6" x14ac:dyDescent="0.25">
      <c r="A99" s="15">
        <f t="shared" si="7"/>
        <v>42649</v>
      </c>
      <c r="B99" s="8">
        <f t="shared" si="10"/>
        <v>0</v>
      </c>
      <c r="C99" s="8">
        <f t="shared" si="8"/>
        <v>0</v>
      </c>
      <c r="D99" s="8">
        <f t="shared" si="9"/>
        <v>0</v>
      </c>
      <c r="E99" s="19"/>
      <c r="F99" s="20"/>
    </row>
    <row r="100" spans="1:6" x14ac:dyDescent="0.25">
      <c r="A100" s="15">
        <f t="shared" si="7"/>
        <v>42650</v>
      </c>
      <c r="B100" s="8">
        <f t="shared" si="10"/>
        <v>0</v>
      </c>
      <c r="C100" s="8">
        <f t="shared" si="8"/>
        <v>0</v>
      </c>
      <c r="D100" s="8">
        <f t="shared" si="9"/>
        <v>0</v>
      </c>
      <c r="E100" s="19"/>
      <c r="F100" s="20"/>
    </row>
    <row r="101" spans="1:6" ht="15.75" thickBot="1" x14ac:dyDescent="0.3">
      <c r="A101" s="16">
        <f t="shared" si="7"/>
        <v>42651</v>
      </c>
      <c r="B101" s="9">
        <f t="shared" ref="B101" si="11">IF(OR(AND(WEEKDAY(A101)&gt;1,WEEKDAY(A101)&lt;7),AND(WEEKDAY(A101)=7,$I$6="Yes"),AND(WEEKDAY(A101)=1,$I$7="Yes")),MAX(0,(B100-($I$2*$I$3*$I$4)+IF(AND(ISNUMBER(E101),ISNUMBER(E100)),E101-E100,0))),(B100+IF(AND(ISNUMBER(E101),ISNUMBER(E100)),E101-E100,0)))</f>
        <v>0</v>
      </c>
      <c r="C101" s="9">
        <f t="shared" si="8"/>
        <v>0</v>
      </c>
      <c r="D101" s="9">
        <f t="shared" si="9"/>
        <v>0</v>
      </c>
      <c r="E101" s="21"/>
      <c r="F101" s="22"/>
    </row>
  </sheetData>
  <sheetProtection sheet="1" objects="1" scenarios="1"/>
  <mergeCells count="5">
    <mergeCell ref="H14:I20"/>
    <mergeCell ref="H21:I22"/>
    <mergeCell ref="H1:I1"/>
    <mergeCell ref="H10:I10"/>
    <mergeCell ref="H13:I13"/>
  </mergeCells>
  <dataValidations count="1">
    <dataValidation type="list" allowBlank="1" showInputMessage="1" showErrorMessage="1" sqref="I5:I7">
      <formula1>"Yes,No"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7" sqref="W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